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Высший пилотаж\"/>
    </mc:Choice>
  </mc:AlternateContent>
  <bookViews>
    <workbookView xWindow="0" yWindow="0" windowWidth="28800" windowHeight="12330"/>
  </bookViews>
  <sheets>
    <sheet name="Высший пилотаж 3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4" l="1"/>
  <c r="E34" i="4"/>
  <c r="F34" i="4" s="1"/>
  <c r="E33" i="4"/>
  <c r="F33" i="4" s="1"/>
  <c r="E11" i="4"/>
  <c r="F11" i="4" s="1"/>
  <c r="E30" i="4"/>
  <c r="E31" i="4"/>
  <c r="E32" i="4"/>
  <c r="E28" i="4"/>
  <c r="E23" i="4"/>
  <c r="E17" i="4"/>
  <c r="E13" i="4"/>
  <c r="E10" i="4"/>
  <c r="E9" i="4"/>
  <c r="E5" i="4"/>
  <c r="E4" i="4"/>
  <c r="F28" i="4" l="1"/>
  <c r="E35" i="4"/>
  <c r="F32" i="4"/>
  <c r="F31" i="4"/>
  <c r="F30" i="4"/>
  <c r="D26" i="4"/>
  <c r="F23" i="4"/>
  <c r="D21" i="4"/>
  <c r="E21" i="4" s="1"/>
  <c r="F17" i="4"/>
  <c r="F13" i="4"/>
  <c r="F10" i="4"/>
  <c r="F9" i="4"/>
  <c r="D7" i="4"/>
  <c r="F5" i="4"/>
  <c r="F4" i="4"/>
  <c r="D36" i="4" l="1"/>
  <c r="E26" i="4"/>
  <c r="F26" i="4" s="1"/>
  <c r="F35" i="4"/>
  <c r="E36" i="4"/>
  <c r="E7" i="4"/>
  <c r="F7" i="4" s="1"/>
  <c r="F21" i="4"/>
  <c r="F36" i="4" l="1"/>
</calcChain>
</file>

<file path=xl/sharedStrings.xml><?xml version="1.0" encoding="utf-8"?>
<sst xmlns="http://schemas.openxmlformats.org/spreadsheetml/2006/main" count="44" uniqueCount="38">
  <si>
    <t>Наименование работы (услуги)</t>
  </si>
  <si>
    <t>Периодичность (раз в год)</t>
  </si>
  <si>
    <t>Стоимость с м.кв. в месяц</t>
  </si>
  <si>
    <t>№</t>
  </si>
  <si>
    <t>ИТОГО</t>
  </si>
  <si>
    <t>Общестроительные работы</t>
  </si>
  <si>
    <t>Санитарное обслуживание</t>
  </si>
  <si>
    <t>Влажная протирка почтовых ящиков, отопительных приборов, ограждений и прочих элементов лестничной клетки</t>
  </si>
  <si>
    <t>Мытье лестничных площадок и маршей</t>
  </si>
  <si>
    <t>Мытье окон</t>
  </si>
  <si>
    <t>Уборка подвальных помощений от бытового мусора</t>
  </si>
  <si>
    <t>Услуги по управлению</t>
  </si>
  <si>
    <t>Аварийно-диспетчерское обслуживание</t>
  </si>
  <si>
    <t>Дезинсекция</t>
  </si>
  <si>
    <t>Дератизация</t>
  </si>
  <si>
    <t>Итого по всем видам работ и услуг в месяц с 1м2 общей площади помещения:</t>
  </si>
  <si>
    <t>Общая стоимость в месяц</t>
  </si>
  <si>
    <t>Общая стоимость в год</t>
  </si>
  <si>
    <t>Сантехнические и электротехнические работы</t>
  </si>
  <si>
    <t>по необходимости</t>
  </si>
  <si>
    <t>Иные работы</t>
  </si>
  <si>
    <t>Техническое обслуживание инженерных сетей</t>
  </si>
  <si>
    <t>Обслуживание ТП и узлов учета ТЭ, работы по обслуживанию систем водоотведения и водоснабжения</t>
  </si>
  <si>
    <t>Выпуск квитанций</t>
  </si>
  <si>
    <t>Услуги паспортной службы (справки: ф9, ф7, регистрация, консультации)</t>
  </si>
  <si>
    <t>Промывка и гидравлические испытания Центрального отопления, подготовка к отопительному сезону</t>
  </si>
  <si>
    <t>Восстановление эксплуатационных характеристик МКД (работы, необходимые для содержания несущих конструкций, фундаментов, стен, лестниц, подвалов, фасадов, кровли, дверей, окон и т.п.)</t>
  </si>
  <si>
    <t>Уборка территории (подметание, выкашивание газонов,посыпка противоголоденой смесью, очистка от снега)</t>
  </si>
  <si>
    <t>Предложение ООО "Прогресс" по управлению МКД по адресу: гор. Гатчина, б-р Авиаторов, д. 5/18</t>
  </si>
  <si>
    <t>Очистка территории с усовершенствованными покрытиями от снега</t>
  </si>
  <si>
    <t>Очистка территории и МКД от наледи и льда</t>
  </si>
  <si>
    <t>Посыпка территории противогололёдными составами</t>
  </si>
  <si>
    <t xml:space="preserve">Обслуживание лифтового оборудования </t>
  </si>
  <si>
    <t>Обслуживание домофонов</t>
  </si>
  <si>
    <t>СКД</t>
  </si>
  <si>
    <t>Видеонаблюдение</t>
  </si>
  <si>
    <t>Текущий ремонт элементов игрового оборудования</t>
  </si>
  <si>
    <t>Содержание служебного помещения (офиса), интернет и телефонная связь, канцелярия, обслуживание оргтехники, поддержка сайтов (ГИС ЖКХ, РГИС ЖКХ, сайт УК, работа со льготниками),  з/п сотрудников управления, налоги и страховые сборы, переобучение и аттестация, бухгалтерское и юридическое сопровождение.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</si>
</sst>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6" xfId="0" applyFont="1" applyBorder="1"/>
    <xf numFmtId="0" fontId="0" fillId="0" borderId="7" xfId="0" applyBorder="1"/>
    <xf numFmtId="0" fontId="1" fillId="0" borderId="8" xfId="0" applyFont="1" applyBorder="1"/>
    <xf numFmtId="0" fontId="0" fillId="0" borderId="7" xfId="0" applyBorder="1" applyAlignment="1">
      <alignment wrapText="1"/>
    </xf>
    <xf numFmtId="0" fontId="1" fillId="0" borderId="9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/>
    <xf numFmtId="0" fontId="0" fillId="0" borderId="12" xfId="0" applyBorder="1"/>
    <xf numFmtId="0" fontId="1" fillId="0" borderId="13" xfId="0" applyFont="1" applyBorder="1"/>
    <xf numFmtId="0" fontId="2" fillId="0" borderId="11" xfId="0" applyFont="1" applyBorder="1"/>
    <xf numFmtId="0" fontId="0" fillId="0" borderId="14" xfId="0" applyBorder="1"/>
    <xf numFmtId="43" fontId="0" fillId="0" borderId="0" xfId="1" applyFont="1"/>
    <xf numFmtId="43" fontId="0" fillId="0" borderId="10" xfId="1" applyFont="1" applyBorder="1" applyAlignment="1">
      <alignment wrapText="1"/>
    </xf>
    <xf numFmtId="43" fontId="0" fillId="0" borderId="11" xfId="1" applyFont="1" applyBorder="1"/>
    <xf numFmtId="43" fontId="0" fillId="0" borderId="12" xfId="1" applyFont="1" applyBorder="1"/>
    <xf numFmtId="43" fontId="1" fillId="0" borderId="13" xfId="1" applyFont="1" applyBorder="1"/>
    <xf numFmtId="43" fontId="2" fillId="0" borderId="11" xfId="1" applyFont="1" applyBorder="1"/>
    <xf numFmtId="43" fontId="1" fillId="0" borderId="14" xfId="1" applyFont="1" applyBorder="1"/>
    <xf numFmtId="0" fontId="1" fillId="0" borderId="2" xfId="0" applyFont="1" applyBorder="1"/>
    <xf numFmtId="2" fontId="0" fillId="0" borderId="0" xfId="0" applyNumberFormat="1"/>
    <xf numFmtId="0" fontId="1" fillId="0" borderId="17" xfId="0" applyFont="1" applyBorder="1"/>
    <xf numFmtId="0" fontId="1" fillId="0" borderId="15" xfId="0" applyFont="1" applyBorder="1"/>
    <xf numFmtId="43" fontId="1" fillId="0" borderId="15" xfId="1" applyFont="1" applyBorder="1"/>
    <xf numFmtId="0" fontId="0" fillId="0" borderId="18" xfId="0" applyBorder="1"/>
    <xf numFmtId="0" fontId="2" fillId="0" borderId="2" xfId="0" applyFont="1" applyBorder="1"/>
    <xf numFmtId="0" fontId="2" fillId="0" borderId="3" xfId="0" applyFont="1" applyBorder="1"/>
    <xf numFmtId="0" fontId="0" fillId="0" borderId="19" xfId="0" applyBorder="1"/>
    <xf numFmtId="0" fontId="2" fillId="0" borderId="20" xfId="0" applyFont="1" applyBorder="1"/>
    <xf numFmtId="43" fontId="2" fillId="0" borderId="16" xfId="1" applyFont="1" applyBorder="1"/>
    <xf numFmtId="0" fontId="0" fillId="0" borderId="16" xfId="0" applyBorder="1"/>
    <xf numFmtId="0" fontId="2" fillId="0" borderId="16" xfId="0" applyFont="1" applyBorder="1"/>
    <xf numFmtId="0" fontId="0" fillId="0" borderId="17" xfId="0" applyBorder="1" applyAlignment="1">
      <alignment wrapText="1"/>
    </xf>
    <xf numFmtId="0" fontId="0" fillId="0" borderId="15" xfId="0" applyBorder="1"/>
    <xf numFmtId="0" fontId="0" fillId="0" borderId="21" xfId="0" applyBorder="1"/>
    <xf numFmtId="0" fontId="1" fillId="0" borderId="0" xfId="0" applyFont="1" applyBorder="1"/>
    <xf numFmtId="0" fontId="2" fillId="0" borderId="0" xfId="0" applyFont="1" applyBorder="1"/>
    <xf numFmtId="0" fontId="0" fillId="0" borderId="0" xfId="0" applyBorder="1"/>
    <xf numFmtId="0" fontId="2" fillId="0" borderId="19" xfId="0" applyFont="1" applyBorder="1"/>
    <xf numFmtId="0" fontId="0" fillId="0" borderId="17" xfId="0" applyBorder="1"/>
    <xf numFmtId="43" fontId="0" fillId="0" borderId="12" xfId="1" applyFont="1" applyBorder="1" applyAlignment="1"/>
    <xf numFmtId="0" fontId="1" fillId="0" borderId="19" xfId="0" applyFont="1" applyBorder="1"/>
    <xf numFmtId="0" fontId="1" fillId="0" borderId="12" xfId="0" applyFont="1" applyBorder="1"/>
    <xf numFmtId="2" fontId="0" fillId="0" borderId="28" xfId="0" applyNumberFormat="1" applyBorder="1" applyAlignment="1">
      <alignment wrapText="1"/>
    </xf>
    <xf numFmtId="2" fontId="0" fillId="0" borderId="29" xfId="0" applyNumberFormat="1" applyBorder="1"/>
    <xf numFmtId="2" fontId="0" fillId="0" borderId="25" xfId="0" applyNumberFormat="1" applyBorder="1"/>
    <xf numFmtId="2" fontId="1" fillId="0" borderId="25" xfId="0" applyNumberFormat="1" applyFont="1" applyBorder="1"/>
    <xf numFmtId="2" fontId="1" fillId="0" borderId="29" xfId="0" applyNumberFormat="1" applyFont="1" applyBorder="1"/>
    <xf numFmtId="2" fontId="1" fillId="0" borderId="30" xfId="0" applyNumberFormat="1" applyFont="1" applyBorder="1"/>
    <xf numFmtId="2" fontId="1" fillId="0" borderId="27" xfId="0" applyNumberFormat="1" applyFont="1" applyBorder="1"/>
    <xf numFmtId="2" fontId="0" fillId="0" borderId="25" xfId="0" applyNumberFormat="1" applyFont="1" applyBorder="1"/>
    <xf numFmtId="0" fontId="1" fillId="0" borderId="22" xfId="0" applyFont="1" applyBorder="1" applyAlignment="1"/>
    <xf numFmtId="0" fontId="0" fillId="0" borderId="12" xfId="0" applyBorder="1" applyAlignment="1"/>
    <xf numFmtId="2" fontId="1" fillId="0" borderId="23" xfId="0" applyNumberFormat="1" applyFont="1" applyBorder="1"/>
    <xf numFmtId="0" fontId="0" fillId="0" borderId="11" xfId="0" applyBorder="1" applyAlignment="1"/>
    <xf numFmtId="0" fontId="1" fillId="0" borderId="26" xfId="0" applyFont="1" applyBorder="1" applyAlignment="1"/>
    <xf numFmtId="0" fontId="0" fillId="2" borderId="2" xfId="0" applyFill="1" applyBorder="1"/>
    <xf numFmtId="0" fontId="0" fillId="2" borderId="7" xfId="0" applyFill="1" applyBorder="1" applyAlignment="1">
      <alignment wrapText="1"/>
    </xf>
    <xf numFmtId="0" fontId="0" fillId="2" borderId="12" xfId="0" applyFill="1" applyBorder="1"/>
    <xf numFmtId="2" fontId="0" fillId="2" borderId="25" xfId="0" applyNumberFormat="1" applyFill="1" applyBorder="1"/>
    <xf numFmtId="0" fontId="0" fillId="2" borderId="0" xfId="0" applyFill="1"/>
    <xf numFmtId="0" fontId="0" fillId="2" borderId="3" xfId="0" applyFill="1" applyBorder="1"/>
    <xf numFmtId="0" fontId="1" fillId="0" borderId="12" xfId="0" applyFont="1" applyBorder="1" applyAlignment="1"/>
    <xf numFmtId="0" fontId="1" fillId="2" borderId="31" xfId="0" applyFont="1" applyFill="1" applyBorder="1"/>
    <xf numFmtId="2" fontId="0" fillId="0" borderId="32" xfId="0" applyNumberFormat="1" applyBorder="1"/>
    <xf numFmtId="0" fontId="0" fillId="0" borderId="33" xfId="0" applyBorder="1"/>
    <xf numFmtId="43" fontId="0" fillId="0" borderId="15" xfId="1" applyFont="1" applyBorder="1" applyAlignment="1">
      <alignment horizontal="center"/>
    </xf>
    <xf numFmtId="43" fontId="0" fillId="0" borderId="15" xfId="1" applyFont="1" applyBorder="1" applyAlignment="1">
      <alignment horizontal="center"/>
    </xf>
    <xf numFmtId="2" fontId="1" fillId="2" borderId="25" xfId="0" applyNumberFormat="1" applyFont="1" applyFill="1" applyBorder="1"/>
    <xf numFmtId="2" fontId="1" fillId="0" borderId="26" xfId="0" applyNumberFormat="1" applyFont="1" applyBorder="1"/>
    <xf numFmtId="0" fontId="0" fillId="2" borderId="21" xfId="0" applyFill="1" applyBorder="1"/>
    <xf numFmtId="0" fontId="1" fillId="2" borderId="8" xfId="0" applyFont="1" applyFill="1" applyBorder="1"/>
    <xf numFmtId="43" fontId="0" fillId="2" borderId="34" xfId="1" applyFont="1" applyFill="1" applyBorder="1"/>
    <xf numFmtId="43" fontId="1" fillId="2" borderId="35" xfId="1" applyFont="1" applyFill="1" applyBorder="1"/>
    <xf numFmtId="43" fontId="1" fillId="2" borderId="36" xfId="1" applyFont="1" applyFill="1" applyBorder="1"/>
    <xf numFmtId="43" fontId="2" fillId="0" borderId="37" xfId="1" applyFont="1" applyBorder="1"/>
    <xf numFmtId="0" fontId="0" fillId="0" borderId="10" xfId="0" applyBorder="1"/>
    <xf numFmtId="0" fontId="0" fillId="2" borderId="11" xfId="0" applyFill="1" applyBorder="1"/>
    <xf numFmtId="0" fontId="1" fillId="2" borderId="13" xfId="0" applyFont="1" applyFill="1" applyBorder="1"/>
    <xf numFmtId="0" fontId="1" fillId="2" borderId="22" xfId="0" applyFont="1" applyFill="1" applyBorder="1"/>
    <xf numFmtId="0" fontId="2" fillId="0" borderId="26" xfId="0" applyFont="1" applyBorder="1"/>
    <xf numFmtId="43" fontId="0" fillId="0" borderId="15" xfId="1" applyFont="1" applyBorder="1" applyAlignment="1">
      <alignment horizontal="center"/>
    </xf>
    <xf numFmtId="43" fontId="0" fillId="0" borderId="22" xfId="1" applyFont="1" applyBorder="1" applyAlignment="1">
      <alignment horizontal="center"/>
    </xf>
    <xf numFmtId="43" fontId="0" fillId="0" borderId="16" xfId="1" applyFon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43" fontId="0" fillId="0" borderId="12" xfId="1" applyFont="1" applyBorder="1" applyAlignment="1">
      <alignment horizontal="center"/>
    </xf>
    <xf numFmtId="2" fontId="0" fillId="0" borderId="25" xfId="0" applyNumberFormat="1" applyFont="1" applyBorder="1" applyAlignment="1">
      <alignment horizontal="center"/>
    </xf>
    <xf numFmtId="0" fontId="0" fillId="0" borderId="22" xfId="0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workbookViewId="0">
      <selection activeCell="B25" sqref="B25"/>
    </sheetView>
  </sheetViews>
  <sheetFormatPr defaultRowHeight="15" x14ac:dyDescent="0.25"/>
  <cols>
    <col min="2" max="2" width="75.42578125" customWidth="1"/>
    <col min="3" max="3" width="18.28515625" customWidth="1"/>
    <col min="4" max="4" width="14" style="19" customWidth="1"/>
    <col min="5" max="5" width="12" style="27" customWidth="1"/>
    <col min="6" max="6" width="12.85546875" customWidth="1"/>
  </cols>
  <sheetData>
    <row r="1" spans="1:11" ht="15.75" thickBot="1" x14ac:dyDescent="0.3">
      <c r="B1" t="s">
        <v>28</v>
      </c>
    </row>
    <row r="2" spans="1:11" ht="45.75" thickBot="1" x14ac:dyDescent="0.3">
      <c r="A2" s="6" t="s">
        <v>3</v>
      </c>
      <c r="B2" s="7" t="s">
        <v>0</v>
      </c>
      <c r="C2" s="13" t="s">
        <v>1</v>
      </c>
      <c r="D2" s="20" t="s">
        <v>2</v>
      </c>
      <c r="E2" s="50" t="s">
        <v>16</v>
      </c>
      <c r="F2" s="13" t="s">
        <v>17</v>
      </c>
    </row>
    <row r="3" spans="1:11" x14ac:dyDescent="0.25">
      <c r="A3" s="3"/>
      <c r="B3" s="8" t="s">
        <v>18</v>
      </c>
      <c r="C3" s="14"/>
      <c r="D3" s="21"/>
      <c r="E3" s="51"/>
      <c r="F3" s="14"/>
    </row>
    <row r="4" spans="1:11" ht="30" x14ac:dyDescent="0.25">
      <c r="A4" s="4"/>
      <c r="B4" s="11" t="s">
        <v>25</v>
      </c>
      <c r="C4" s="15" t="s">
        <v>19</v>
      </c>
      <c r="D4" s="22">
        <v>0.57999999999999996</v>
      </c>
      <c r="E4" s="52">
        <f>D4*17901.13</f>
        <v>10382.6554</v>
      </c>
      <c r="F4" s="15">
        <f>E4*12</f>
        <v>124591.8648</v>
      </c>
      <c r="I4" s="44"/>
      <c r="J4" s="43"/>
      <c r="K4" s="44"/>
    </row>
    <row r="5" spans="1:11" x14ac:dyDescent="0.25">
      <c r="A5" s="34"/>
      <c r="B5" s="39" t="s">
        <v>21</v>
      </c>
      <c r="C5" s="95"/>
      <c r="D5" s="88">
        <v>6.54</v>
      </c>
      <c r="E5" s="97">
        <f>D5*17901.13</f>
        <v>117073.39020000001</v>
      </c>
      <c r="F5" s="95">
        <f>E5*12</f>
        <v>1404880.6824</v>
      </c>
    </row>
    <row r="6" spans="1:11" ht="30" x14ac:dyDescent="0.25">
      <c r="A6" s="34"/>
      <c r="B6" s="39" t="s">
        <v>22</v>
      </c>
      <c r="C6" s="96"/>
      <c r="D6" s="90"/>
      <c r="E6" s="98"/>
      <c r="F6" s="96"/>
    </row>
    <row r="7" spans="1:11" s="1" customFormat="1" ht="15.75" thickBot="1" x14ac:dyDescent="0.3">
      <c r="A7" s="48"/>
      <c r="B7" s="28" t="s">
        <v>4</v>
      </c>
      <c r="C7" s="29"/>
      <c r="D7" s="30">
        <f>SUM(D4:D5)</f>
        <v>7.12</v>
      </c>
      <c r="E7" s="53">
        <f>D7*17901.13</f>
        <v>127456.04560000001</v>
      </c>
      <c r="F7" s="49">
        <f t="shared" ref="F7" si="0">E7*12</f>
        <v>1529472.5472000001</v>
      </c>
    </row>
    <row r="8" spans="1:11" ht="15.75" thickBot="1" x14ac:dyDescent="0.3">
      <c r="A8" s="3"/>
      <c r="B8" s="8" t="s">
        <v>5</v>
      </c>
      <c r="C8" s="83"/>
      <c r="D8" s="21"/>
      <c r="E8" s="54"/>
      <c r="F8" s="14"/>
    </row>
    <row r="9" spans="1:11" s="67" customFormat="1" ht="45" x14ac:dyDescent="0.25">
      <c r="A9" s="63"/>
      <c r="B9" s="64" t="s">
        <v>26</v>
      </c>
      <c r="C9" s="84"/>
      <c r="D9" s="79">
        <v>4.92</v>
      </c>
      <c r="E9" s="66">
        <f>D9*17901.13</f>
        <v>88073.559600000008</v>
      </c>
      <c r="F9" s="65">
        <f>E9*12</f>
        <v>1056882.7152</v>
      </c>
    </row>
    <row r="10" spans="1:11" s="67" customFormat="1" ht="15.75" thickBot="1" x14ac:dyDescent="0.3">
      <c r="A10" s="68"/>
      <c r="B10" s="78" t="s">
        <v>4</v>
      </c>
      <c r="C10" s="85"/>
      <c r="D10" s="80">
        <v>3.92</v>
      </c>
      <c r="E10" s="75">
        <f>D10*17901.13</f>
        <v>70172.429600000003</v>
      </c>
      <c r="F10" s="70">
        <f t="shared" ref="F10:F11" si="1">E10*12</f>
        <v>842069.15520000004</v>
      </c>
    </row>
    <row r="11" spans="1:11" s="67" customFormat="1" ht="15.75" thickBot="1" x14ac:dyDescent="0.3">
      <c r="A11" s="77"/>
      <c r="B11" s="8" t="s">
        <v>32</v>
      </c>
      <c r="C11" s="86"/>
      <c r="D11" s="81">
        <v>3.8</v>
      </c>
      <c r="E11" s="75">
        <f>D11*17901.13</f>
        <v>68024.293999999994</v>
      </c>
      <c r="F11" s="70">
        <f t="shared" si="1"/>
        <v>816291.52799999993</v>
      </c>
    </row>
    <row r="12" spans="1:11" ht="15.75" thickBot="1" x14ac:dyDescent="0.3">
      <c r="A12" s="3"/>
      <c r="B12" s="8" t="s">
        <v>6</v>
      </c>
      <c r="C12" s="87"/>
      <c r="D12" s="82"/>
      <c r="E12" s="71"/>
      <c r="F12" s="72"/>
    </row>
    <row r="13" spans="1:11" ht="30" x14ac:dyDescent="0.25">
      <c r="A13" s="4"/>
      <c r="B13" s="11" t="s">
        <v>7</v>
      </c>
      <c r="C13" s="37">
        <v>2</v>
      </c>
      <c r="D13" s="99">
        <v>5.09</v>
      </c>
      <c r="E13" s="100">
        <f>D13*17901.13</f>
        <v>91116.751700000008</v>
      </c>
      <c r="F13" s="94">
        <f>E13*12</f>
        <v>1093401.0204</v>
      </c>
    </row>
    <row r="14" spans="1:11" x14ac:dyDescent="0.25">
      <c r="A14" s="4"/>
      <c r="B14" s="9" t="s">
        <v>8</v>
      </c>
      <c r="C14" s="15">
        <v>24</v>
      </c>
      <c r="D14" s="99"/>
      <c r="E14" s="100"/>
      <c r="F14" s="94"/>
    </row>
    <row r="15" spans="1:11" x14ac:dyDescent="0.25">
      <c r="A15" s="4"/>
      <c r="B15" s="9" t="s">
        <v>9</v>
      </c>
      <c r="C15" s="15">
        <v>1</v>
      </c>
      <c r="D15" s="99"/>
      <c r="E15" s="100"/>
      <c r="F15" s="94"/>
    </row>
    <row r="16" spans="1:11" x14ac:dyDescent="0.25">
      <c r="A16" s="4"/>
      <c r="B16" s="9" t="s">
        <v>10</v>
      </c>
      <c r="C16" s="15">
        <v>1</v>
      </c>
      <c r="D16" s="99"/>
      <c r="E16" s="100"/>
      <c r="F16" s="94"/>
    </row>
    <row r="17" spans="1:6" ht="29.25" customHeight="1" x14ac:dyDescent="0.25">
      <c r="A17" s="34"/>
      <c r="B17" s="39" t="s">
        <v>27</v>
      </c>
      <c r="C17" s="40" t="s">
        <v>19</v>
      </c>
      <c r="D17" s="88">
        <v>6.11</v>
      </c>
      <c r="E17" s="100">
        <f>D17*17901.13</f>
        <v>109375.90430000001</v>
      </c>
      <c r="F17" s="95">
        <f>E17*12</f>
        <v>1312510.8516000002</v>
      </c>
    </row>
    <row r="18" spans="1:6" ht="29.25" customHeight="1" x14ac:dyDescent="0.25">
      <c r="A18" s="34"/>
      <c r="B18" s="9" t="s">
        <v>30</v>
      </c>
      <c r="C18" s="15">
        <v>10</v>
      </c>
      <c r="D18" s="101"/>
      <c r="E18" s="100"/>
      <c r="F18" s="101"/>
    </row>
    <row r="19" spans="1:6" ht="29.25" customHeight="1" x14ac:dyDescent="0.25">
      <c r="A19" s="34"/>
      <c r="B19" s="11" t="s">
        <v>29</v>
      </c>
      <c r="C19" s="15">
        <v>40</v>
      </c>
      <c r="D19" s="101"/>
      <c r="E19" s="100"/>
      <c r="F19" s="101"/>
    </row>
    <row r="20" spans="1:6" ht="29.25" customHeight="1" x14ac:dyDescent="0.25">
      <c r="A20" s="34"/>
      <c r="B20" s="9" t="s">
        <v>31</v>
      </c>
      <c r="C20" s="15">
        <v>12</v>
      </c>
      <c r="D20" s="96"/>
      <c r="E20" s="100"/>
      <c r="F20" s="96"/>
    </row>
    <row r="21" spans="1:6" s="2" customFormat="1" ht="15.75" thickBot="1" x14ac:dyDescent="0.3">
      <c r="A21" s="33"/>
      <c r="B21" s="10" t="s">
        <v>4</v>
      </c>
      <c r="C21" s="16"/>
      <c r="D21" s="23">
        <f>SUM(D13:D17)</f>
        <v>11.2</v>
      </c>
      <c r="E21" s="55">
        <f>D21*17901.13</f>
        <v>200492.65599999999</v>
      </c>
      <c r="F21" s="16">
        <f>E21*12</f>
        <v>2405911.872</v>
      </c>
    </row>
    <row r="22" spans="1:6" x14ac:dyDescent="0.25">
      <c r="A22" s="31"/>
      <c r="B22" s="35" t="s">
        <v>11</v>
      </c>
      <c r="C22" s="38"/>
      <c r="D22" s="36"/>
      <c r="E22" s="56"/>
      <c r="F22" s="37"/>
    </row>
    <row r="23" spans="1:6" x14ac:dyDescent="0.25">
      <c r="A23" s="4"/>
      <c r="B23" s="9" t="s">
        <v>23</v>
      </c>
      <c r="C23" s="15">
        <v>12</v>
      </c>
      <c r="D23" s="88">
        <v>6.45</v>
      </c>
      <c r="E23" s="91">
        <f>D23*17901.13</f>
        <v>115462.28850000001</v>
      </c>
      <c r="F23" s="94">
        <f>E23*12</f>
        <v>1385547.4620000001</v>
      </c>
    </row>
    <row r="24" spans="1:6" x14ac:dyDescent="0.25">
      <c r="A24" s="4"/>
      <c r="B24" s="9" t="s">
        <v>24</v>
      </c>
      <c r="C24" s="15"/>
      <c r="D24" s="89"/>
      <c r="E24" s="92"/>
      <c r="F24" s="94"/>
    </row>
    <row r="25" spans="1:6" s="1" customFormat="1" ht="75" x14ac:dyDescent="0.25">
      <c r="A25" s="26"/>
      <c r="B25" s="11" t="s">
        <v>37</v>
      </c>
      <c r="C25" s="15"/>
      <c r="D25" s="90"/>
      <c r="E25" s="93"/>
      <c r="F25" s="94"/>
    </row>
    <row r="26" spans="1:6" s="2" customFormat="1" ht="15.75" thickBot="1" x14ac:dyDescent="0.3">
      <c r="A26" s="45"/>
      <c r="B26" s="28" t="s">
        <v>4</v>
      </c>
      <c r="C26" s="29"/>
      <c r="D26" s="30">
        <f>SUM(D23:D25)</f>
        <v>6.45</v>
      </c>
      <c r="E26" s="60">
        <f>D26*17901.13</f>
        <v>115462.28850000001</v>
      </c>
      <c r="F26" s="58">
        <f t="shared" ref="F26" si="2">E26*12</f>
        <v>1385547.4620000001</v>
      </c>
    </row>
    <row r="27" spans="1:6" x14ac:dyDescent="0.25">
      <c r="A27" s="3"/>
      <c r="B27" s="8" t="s">
        <v>20</v>
      </c>
      <c r="C27" s="17"/>
      <c r="D27" s="24"/>
      <c r="E27" s="51"/>
      <c r="F27" s="61"/>
    </row>
    <row r="28" spans="1:6" x14ac:dyDescent="0.25">
      <c r="A28" s="4"/>
      <c r="B28" s="9" t="s">
        <v>12</v>
      </c>
      <c r="C28" s="15">
        <v>12</v>
      </c>
      <c r="D28" s="22">
        <v>1.96</v>
      </c>
      <c r="E28" s="57">
        <f>D28*17901.13</f>
        <v>35086.214800000002</v>
      </c>
      <c r="F28" s="59">
        <f>E28*12</f>
        <v>421034.57760000002</v>
      </c>
    </row>
    <row r="29" spans="1:6" s="1" customFormat="1" x14ac:dyDescent="0.25">
      <c r="A29" s="26"/>
      <c r="B29" s="9" t="s">
        <v>13</v>
      </c>
      <c r="C29" s="15" t="s">
        <v>19</v>
      </c>
      <c r="D29" s="47"/>
      <c r="E29" s="57"/>
      <c r="F29" s="59"/>
    </row>
    <row r="30" spans="1:6" s="2" customFormat="1" x14ac:dyDescent="0.25">
      <c r="A30" s="32"/>
      <c r="B30" s="9" t="s">
        <v>14</v>
      </c>
      <c r="C30" s="15">
        <v>12</v>
      </c>
      <c r="D30" s="47">
        <v>1.02</v>
      </c>
      <c r="E30" s="57">
        <f t="shared" ref="E30:E35" si="3">D30*17901.13</f>
        <v>18259.152600000001</v>
      </c>
      <c r="F30" s="59">
        <f t="shared" ref="F30:F36" si="4">E30*12</f>
        <v>219109.83120000002</v>
      </c>
    </row>
    <row r="31" spans="1:6" s="2" customFormat="1" x14ac:dyDescent="0.25">
      <c r="A31" s="45"/>
      <c r="B31" s="46" t="s">
        <v>33</v>
      </c>
      <c r="C31" s="40"/>
      <c r="D31" s="73">
        <v>1.05</v>
      </c>
      <c r="E31" s="57">
        <f t="shared" si="3"/>
        <v>18796.186500000003</v>
      </c>
      <c r="F31" s="59">
        <f t="shared" si="4"/>
        <v>225554.23800000004</v>
      </c>
    </row>
    <row r="32" spans="1:6" s="2" customFormat="1" x14ac:dyDescent="0.25">
      <c r="A32" s="45"/>
      <c r="B32" s="46" t="s">
        <v>34</v>
      </c>
      <c r="C32" s="40"/>
      <c r="D32" s="73">
        <v>0.11</v>
      </c>
      <c r="E32" s="57">
        <f t="shared" si="3"/>
        <v>1969.1243000000002</v>
      </c>
      <c r="F32" s="59">
        <f t="shared" si="4"/>
        <v>23629.491600000001</v>
      </c>
    </row>
    <row r="33" spans="1:6" s="2" customFormat="1" x14ac:dyDescent="0.25">
      <c r="A33" s="45"/>
      <c r="B33" s="46" t="s">
        <v>35</v>
      </c>
      <c r="C33" s="40"/>
      <c r="D33" s="74">
        <v>0.44</v>
      </c>
      <c r="E33" s="57">
        <f t="shared" si="3"/>
        <v>7876.4972000000007</v>
      </c>
      <c r="F33" s="59">
        <f t="shared" si="4"/>
        <v>94517.966400000005</v>
      </c>
    </row>
    <row r="34" spans="1:6" s="2" customFormat="1" x14ac:dyDescent="0.25">
      <c r="A34" s="45"/>
      <c r="B34" s="46" t="s">
        <v>36</v>
      </c>
      <c r="C34" s="40"/>
      <c r="D34" s="74">
        <v>0.67</v>
      </c>
      <c r="E34" s="57">
        <f t="shared" si="3"/>
        <v>11993.757100000001</v>
      </c>
      <c r="F34" s="59">
        <f t="shared" si="4"/>
        <v>143925.0852</v>
      </c>
    </row>
    <row r="35" spans="1:6" ht="15.75" thickBot="1" x14ac:dyDescent="0.3">
      <c r="A35" s="5"/>
      <c r="B35" s="10" t="s">
        <v>4</v>
      </c>
      <c r="C35" s="16"/>
      <c r="D35" s="23">
        <f>SUM(D28:D34)</f>
        <v>5.2500000000000009</v>
      </c>
      <c r="E35" s="57">
        <f t="shared" si="3"/>
        <v>93980.932500000024</v>
      </c>
      <c r="F35" s="69">
        <f t="shared" si="4"/>
        <v>1127771.1900000004</v>
      </c>
    </row>
    <row r="36" spans="1:6" ht="30.75" thickBot="1" x14ac:dyDescent="0.3">
      <c r="A36" s="41"/>
      <c r="B36" s="12" t="s">
        <v>15</v>
      </c>
      <c r="C36" s="18"/>
      <c r="D36" s="25">
        <f>SUM(D7,D10,D11,D21,D26,D35)</f>
        <v>37.74</v>
      </c>
      <c r="E36" s="76">
        <f>D36*17901.13</f>
        <v>675588.64620000008</v>
      </c>
      <c r="F36" s="62">
        <f t="shared" si="4"/>
        <v>8107063.7544000009</v>
      </c>
    </row>
    <row r="37" spans="1:6" s="1" customFormat="1" x14ac:dyDescent="0.25">
      <c r="A37" s="42"/>
      <c r="B37"/>
      <c r="C37"/>
      <c r="D37" s="19"/>
      <c r="E37" s="27"/>
      <c r="F37"/>
    </row>
    <row r="38" spans="1:6" s="2" customFormat="1" x14ac:dyDescent="0.25">
      <c r="A38" s="43"/>
      <c r="B38"/>
      <c r="C38"/>
      <c r="D38" s="19"/>
      <c r="E38" s="27"/>
      <c r="F38"/>
    </row>
    <row r="39" spans="1:6" x14ac:dyDescent="0.25">
      <c r="A39" s="44"/>
    </row>
    <row r="40" spans="1:6" x14ac:dyDescent="0.25">
      <c r="A40" s="44"/>
    </row>
    <row r="41" spans="1:6" x14ac:dyDescent="0.25">
      <c r="A41" s="44"/>
    </row>
    <row r="42" spans="1:6" x14ac:dyDescent="0.25">
      <c r="A42" s="44"/>
    </row>
    <row r="43" spans="1:6" x14ac:dyDescent="0.25">
      <c r="A43" s="44"/>
    </row>
    <row r="44" spans="1:6" x14ac:dyDescent="0.25">
      <c r="A44" s="44"/>
    </row>
    <row r="45" spans="1:6" s="1" customFormat="1" x14ac:dyDescent="0.25">
      <c r="A45" s="42"/>
      <c r="B45"/>
      <c r="C45"/>
      <c r="D45" s="19"/>
      <c r="E45" s="27"/>
      <c r="F45"/>
    </row>
    <row r="46" spans="1:6" x14ac:dyDescent="0.25">
      <c r="A46" s="44"/>
    </row>
  </sheetData>
  <mergeCells count="13">
    <mergeCell ref="D23:D25"/>
    <mergeCell ref="E23:E25"/>
    <mergeCell ref="F23:F25"/>
    <mergeCell ref="C5:C6"/>
    <mergeCell ref="D5:D6"/>
    <mergeCell ref="E5:E6"/>
    <mergeCell ref="F5:F6"/>
    <mergeCell ref="D13:D16"/>
    <mergeCell ref="E13:E16"/>
    <mergeCell ref="F13:F16"/>
    <mergeCell ref="D17:D20"/>
    <mergeCell ref="E17:E20"/>
    <mergeCell ref="F17:F20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Высший пилотаж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2025-10-31T13:28:16Z</cp:lastPrinted>
  <dcterms:created xsi:type="dcterms:W3CDTF">2023-11-14T11:41:30Z</dcterms:created>
  <dcterms:modified xsi:type="dcterms:W3CDTF">2025-11-15T11:53:05Z</dcterms:modified>
</cp:coreProperties>
</file>